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0515" windowHeight="4620" firstSheet="1" activeTab="1"/>
  </bookViews>
  <sheets>
    <sheet name="Plan1" sheetId="1" state="hidden" r:id="rId1"/>
    <sheet name="ANEXO VIII - CRONOGRAMA" sheetId="12" r:id="rId2"/>
    <sheet name="ANEXO IX - ORÇAMENTO" sheetId="10" r:id="rId3"/>
    <sheet name="Plan3" sheetId="3" state="hidden" r:id="rId4"/>
    <sheet name="proposta 2" sheetId="4" state="hidden" r:id="rId5"/>
    <sheet name="proposta 3" sheetId="5" state="hidden" r:id="rId6"/>
    <sheet name="proposta 4" sheetId="6" state="hidden" r:id="rId7"/>
    <sheet name="proposta 5" sheetId="7" state="hidden" r:id="rId8"/>
    <sheet name="Plan2" sheetId="8" state="hidden" r:id="rId9"/>
    <sheet name="Plan4" sheetId="9" state="hidden" r:id="rId10"/>
  </sheets>
  <definedNames>
    <definedName name="_xlnm.Print_Area" localSheetId="2">'ANEXO IX - ORÇAMENTO'!$B$2:$H$51</definedName>
    <definedName name="_xlnm.Print_Area" localSheetId="1">'ANEXO VIII - CRONOGRAMA'!$B$3:$G$17</definedName>
    <definedName name="_xlnm.Print_Area" localSheetId="8">Plan2!$B$2:$H$72</definedName>
    <definedName name="_xlnm.Print_Area" localSheetId="9">Plan4!$B$2:$H$60</definedName>
    <definedName name="_xlnm.Print_Area" localSheetId="4">'proposta 2'!$B$2:$I$47</definedName>
    <definedName name="_xlnm.Print_Area" localSheetId="5">'proposta 3'!$B$2:$I$39</definedName>
  </definedNames>
  <calcPr calcId="145621"/>
</workbook>
</file>

<file path=xl/calcChain.xml><?xml version="1.0" encoding="utf-8"?>
<calcChain xmlns="http://schemas.openxmlformats.org/spreadsheetml/2006/main">
  <c r="C10" i="12" l="1"/>
  <c r="D10" i="12" l="1"/>
  <c r="G10" i="12" l="1"/>
  <c r="G13" i="12" s="1"/>
  <c r="D13" i="12"/>
  <c r="D14" i="12" s="1"/>
  <c r="H12" i="10"/>
  <c r="H23" i="10"/>
  <c r="H22" i="10"/>
  <c r="H21" i="10"/>
  <c r="H20" i="10"/>
  <c r="H19" i="10"/>
  <c r="H18" i="10"/>
  <c r="H17" i="10"/>
  <c r="H16" i="10"/>
  <c r="H15" i="10"/>
  <c r="H14" i="10"/>
  <c r="H13" i="10"/>
  <c r="H11" i="10"/>
  <c r="H10" i="10" l="1"/>
  <c r="H25" i="10" l="1"/>
  <c r="F10" i="12" l="1"/>
  <c r="F13" i="12" s="1"/>
  <c r="F14" i="12" l="1"/>
  <c r="G14" i="12" s="1"/>
  <c r="H45" i="9"/>
  <c r="H44" i="9"/>
  <c r="D11" i="12" l="1"/>
  <c r="H43" i="9"/>
  <c r="H51" i="9"/>
  <c r="H50" i="9"/>
  <c r="H49" i="9"/>
  <c r="H48" i="9"/>
  <c r="H47" i="9"/>
  <c r="H42" i="9"/>
  <c r="H41" i="9" s="1"/>
  <c r="H40" i="9"/>
  <c r="H39" i="9"/>
  <c r="H38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6" i="9"/>
  <c r="H15" i="9"/>
  <c r="H14" i="9"/>
  <c r="H13" i="9"/>
  <c r="H12" i="9"/>
  <c r="H11" i="9"/>
  <c r="H9" i="9"/>
  <c r="H8" i="9" s="1"/>
  <c r="H46" i="9" l="1"/>
  <c r="H17" i="9"/>
  <c r="H30" i="9"/>
  <c r="H37" i="9"/>
  <c r="H10" i="9"/>
  <c r="H17" i="8"/>
  <c r="H59" i="8"/>
  <c r="H50" i="8"/>
  <c r="H32" i="8"/>
  <c r="H16" i="8"/>
  <c r="H18" i="8"/>
  <c r="H19" i="8"/>
  <c r="H20" i="8"/>
  <c r="H21" i="8"/>
  <c r="H22" i="8"/>
  <c r="H15" i="8"/>
  <c r="H12" i="8"/>
  <c r="H13" i="8"/>
  <c r="H11" i="8"/>
  <c r="H14" i="8" l="1"/>
  <c r="H53" i="9"/>
  <c r="H10" i="8"/>
  <c r="H61" i="8"/>
  <c r="H60" i="8"/>
  <c r="H58" i="8"/>
  <c r="H57" i="8"/>
  <c r="H56" i="8"/>
  <c r="H54" i="8"/>
  <c r="H53" i="8" s="1"/>
  <c r="H52" i="8"/>
  <c r="H51" i="8"/>
  <c r="H48" i="8"/>
  <c r="H47" i="8"/>
  <c r="H45" i="8"/>
  <c r="H44" i="8"/>
  <c r="H43" i="8"/>
  <c r="H42" i="8"/>
  <c r="H41" i="8"/>
  <c r="H40" i="8"/>
  <c r="H39" i="8"/>
  <c r="H38" i="8"/>
  <c r="H37" i="8"/>
  <c r="H36" i="8"/>
  <c r="H35" i="8"/>
  <c r="H34" i="8"/>
  <c r="H31" i="8"/>
  <c r="H30" i="8"/>
  <c r="H29" i="8"/>
  <c r="H28" i="8"/>
  <c r="H27" i="8"/>
  <c r="H26" i="8"/>
  <c r="H25" i="8"/>
  <c r="H24" i="8"/>
  <c r="H9" i="8"/>
  <c r="H8" i="8" s="1"/>
  <c r="H49" i="8" l="1"/>
  <c r="H23" i="8"/>
  <c r="H33" i="8"/>
  <c r="H46" i="8"/>
  <c r="H55" i="8"/>
  <c r="H63" i="8" l="1"/>
  <c r="H64" i="8" s="1"/>
  <c r="H65" i="8" s="1"/>
  <c r="H29" i="7" l="1"/>
  <c r="I29" i="7" s="1"/>
  <c r="H29" i="6" l="1"/>
  <c r="I29" i="6" s="1"/>
  <c r="H28" i="6"/>
  <c r="I28" i="6" s="1"/>
  <c r="H37" i="7"/>
  <c r="I37" i="7" s="1"/>
  <c r="H36" i="7"/>
  <c r="I36" i="7" s="1"/>
  <c r="H35" i="7"/>
  <c r="I35" i="7" s="1"/>
  <c r="H34" i="7"/>
  <c r="I34" i="7" s="1"/>
  <c r="H27" i="6"/>
  <c r="I27" i="6" s="1"/>
  <c r="H33" i="7" l="1"/>
  <c r="I33" i="7" s="1"/>
  <c r="H27" i="7"/>
  <c r="H28" i="7"/>
  <c r="I28" i="7" s="1"/>
  <c r="H30" i="7"/>
  <c r="I30" i="7" s="1"/>
  <c r="H31" i="7"/>
  <c r="H32" i="7"/>
  <c r="I32" i="7" s="1"/>
  <c r="H47" i="7"/>
  <c r="I47" i="7" s="1"/>
  <c r="H46" i="7"/>
  <c r="I46" i="7" s="1"/>
  <c r="H45" i="7"/>
  <c r="I45" i="7" s="1"/>
  <c r="H44" i="7"/>
  <c r="I44" i="7" s="1"/>
  <c r="H42" i="7"/>
  <c r="H40" i="7"/>
  <c r="I40" i="7" s="1"/>
  <c r="H39" i="7"/>
  <c r="H16" i="7"/>
  <c r="I16" i="7" s="1"/>
  <c r="H15" i="7"/>
  <c r="I15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4" i="7"/>
  <c r="I14" i="7" s="1"/>
  <c r="H13" i="7"/>
  <c r="H12" i="7"/>
  <c r="H10" i="7"/>
  <c r="I10" i="7" s="1"/>
  <c r="H9" i="7"/>
  <c r="H18" i="6"/>
  <c r="I18" i="6" s="1"/>
  <c r="H19" i="6"/>
  <c r="I19" i="6" s="1"/>
  <c r="H20" i="6"/>
  <c r="I20" i="6" s="1"/>
  <c r="H36" i="6"/>
  <c r="I36" i="6" s="1"/>
  <c r="H32" i="6"/>
  <c r="I32" i="6" s="1"/>
  <c r="H26" i="6"/>
  <c r="I26" i="6" s="1"/>
  <c r="H31" i="6"/>
  <c r="H33" i="6"/>
  <c r="I33" i="6" s="1"/>
  <c r="H34" i="6"/>
  <c r="I34" i="6" s="1"/>
  <c r="H35" i="6"/>
  <c r="I35" i="6" s="1"/>
  <c r="H25" i="6"/>
  <c r="H9" i="6"/>
  <c r="I9" i="6" s="1"/>
  <c r="H10" i="6"/>
  <c r="I10" i="6" s="1"/>
  <c r="H12" i="6"/>
  <c r="H13" i="6"/>
  <c r="I13" i="6" s="1"/>
  <c r="H14" i="6"/>
  <c r="I14" i="6" s="1"/>
  <c r="H15" i="6"/>
  <c r="I15" i="6" s="1"/>
  <c r="H16" i="6"/>
  <c r="I16" i="6" s="1"/>
  <c r="H17" i="6"/>
  <c r="I17" i="6" s="1"/>
  <c r="H21" i="6"/>
  <c r="I21" i="6" s="1"/>
  <c r="H22" i="6"/>
  <c r="I22" i="6" s="1"/>
  <c r="H23" i="6"/>
  <c r="I23" i="6" s="1"/>
  <c r="H38" i="6"/>
  <c r="H39" i="6"/>
  <c r="I39" i="6" s="1"/>
  <c r="H41" i="6"/>
  <c r="H42" i="6"/>
  <c r="I42" i="6" s="1"/>
  <c r="H43" i="6"/>
  <c r="I43" i="6" s="1"/>
  <c r="H37" i="6" l="1"/>
  <c r="I25" i="6"/>
  <c r="I24" i="6" s="1"/>
  <c r="H24" i="6"/>
  <c r="H11" i="6" s="1"/>
  <c r="H30" i="6"/>
  <c r="I9" i="7"/>
  <c r="H8" i="7"/>
  <c r="I8" i="7" s="1"/>
  <c r="I12" i="7"/>
  <c r="H11" i="7"/>
  <c r="I39" i="7"/>
  <c r="H38" i="7"/>
  <c r="I38" i="7" s="1"/>
  <c r="I42" i="7"/>
  <c r="H41" i="7"/>
  <c r="I41" i="7" s="1"/>
  <c r="I31" i="7"/>
  <c r="H26" i="7"/>
  <c r="I26" i="7" s="1"/>
  <c r="H40" i="6"/>
  <c r="I40" i="6" s="1"/>
  <c r="I31" i="6"/>
  <c r="I30" i="6" s="1"/>
  <c r="I12" i="6"/>
  <c r="I27" i="7"/>
  <c r="I13" i="7"/>
  <c r="H43" i="7"/>
  <c r="I43" i="7" s="1"/>
  <c r="I37" i="6"/>
  <c r="I41" i="6"/>
  <c r="I38" i="6"/>
  <c r="H8" i="6"/>
  <c r="I8" i="6" s="1"/>
  <c r="H9" i="5"/>
  <c r="I9" i="5" s="1"/>
  <c r="H10" i="5"/>
  <c r="I10" i="5" s="1"/>
  <c r="H14" i="5"/>
  <c r="I14" i="5" s="1"/>
  <c r="H15" i="5"/>
  <c r="I15" i="5" s="1"/>
  <c r="H16" i="5"/>
  <c r="I16" i="5" s="1"/>
  <c r="H17" i="5"/>
  <c r="I17" i="5" s="1"/>
  <c r="H27" i="5"/>
  <c r="I27" i="5" s="1"/>
  <c r="H26" i="5"/>
  <c r="I26" i="5" s="1"/>
  <c r="H25" i="5"/>
  <c r="I25" i="5" s="1"/>
  <c r="H23" i="5"/>
  <c r="I23" i="5" s="1"/>
  <c r="H22" i="5"/>
  <c r="I22" i="5" s="1"/>
  <c r="H20" i="5"/>
  <c r="I20" i="5" s="1"/>
  <c r="H19" i="5"/>
  <c r="I19" i="5" s="1"/>
  <c r="H18" i="5"/>
  <c r="I18" i="5" s="1"/>
  <c r="H13" i="5"/>
  <c r="I13" i="5" s="1"/>
  <c r="H12" i="5"/>
  <c r="I12" i="5" s="1"/>
  <c r="H24" i="4"/>
  <c r="I24" i="4" s="1"/>
  <c r="H36" i="4"/>
  <c r="I36" i="4" s="1"/>
  <c r="H35" i="4"/>
  <c r="I35" i="4" s="1"/>
  <c r="H34" i="4"/>
  <c r="I34" i="4" s="1"/>
  <c r="H33" i="4"/>
  <c r="I33" i="4" s="1"/>
  <c r="H31" i="4"/>
  <c r="I31" i="4" s="1"/>
  <c r="H29" i="4"/>
  <c r="I29" i="4" s="1"/>
  <c r="H28" i="4"/>
  <c r="I28" i="4" s="1"/>
  <c r="H26" i="4"/>
  <c r="I26" i="4" s="1"/>
  <c r="H25" i="4"/>
  <c r="I25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0" i="4"/>
  <c r="I10" i="4" s="1"/>
  <c r="H9" i="4"/>
  <c r="I9" i="4" s="1"/>
  <c r="H32" i="4" l="1"/>
  <c r="I32" i="4" s="1"/>
  <c r="H8" i="4"/>
  <c r="I8" i="4" s="1"/>
  <c r="H30" i="4"/>
  <c r="I30" i="4" s="1"/>
  <c r="H8" i="5"/>
  <c r="I8" i="5" s="1"/>
  <c r="H45" i="6"/>
  <c r="H46" i="6" s="1"/>
  <c r="H47" i="6" s="1"/>
  <c r="H27" i="4"/>
  <c r="I27" i="4" s="1"/>
  <c r="H49" i="7"/>
  <c r="H50" i="7" s="1"/>
  <c r="H51" i="7" s="1"/>
  <c r="I11" i="6"/>
  <c r="I45" i="6" s="1"/>
  <c r="I11" i="7"/>
  <c r="I49" i="7" s="1"/>
  <c r="H24" i="5"/>
  <c r="I24" i="5" s="1"/>
  <c r="H11" i="5"/>
  <c r="H21" i="5"/>
  <c r="I21" i="5" s="1"/>
  <c r="H11" i="4"/>
  <c r="I11" i="4" s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6" i="1"/>
  <c r="H14" i="1"/>
  <c r="H13" i="1"/>
  <c r="H11" i="1"/>
  <c r="H10" i="1" s="1"/>
  <c r="H9" i="1"/>
  <c r="H8" i="1" s="1"/>
  <c r="H37" i="1" l="1"/>
  <c r="H12" i="1"/>
  <c r="H17" i="1"/>
  <c r="H41" i="1" s="1"/>
  <c r="H42" i="1" s="1"/>
  <c r="H43" i="1" s="1"/>
  <c r="I38" i="4"/>
  <c r="I11" i="5"/>
  <c r="I29" i="5" s="1"/>
  <c r="H29" i="5"/>
  <c r="H30" i="5" s="1"/>
  <c r="H31" i="5" s="1"/>
  <c r="H38" i="4"/>
  <c r="H39" i="4" s="1"/>
  <c r="H40" i="4" s="1"/>
  <c r="H26" i="10"/>
  <c r="H27" i="10" s="1"/>
  <c r="G8" i="10" s="1"/>
</calcChain>
</file>

<file path=xl/sharedStrings.xml><?xml version="1.0" encoding="utf-8"?>
<sst xmlns="http://schemas.openxmlformats.org/spreadsheetml/2006/main" count="1061" uniqueCount="367">
  <si>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</si>
  <si>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</si>
  <si>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</si>
  <si>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</si>
  <si>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</si>
  <si>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</si>
  <si>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</si>
  <si>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</si>
  <si>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</si>
  <si>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</si>
  <si>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</si>
  <si>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</si>
  <si>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</si>
  <si>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</si>
  <si>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</si>
  <si>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</si>
  <si>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</si>
  <si>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</si>
  <si>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</si>
  <si>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</si>
  <si>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</si>
  <si>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</si>
  <si>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</si>
  <si>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</si>
  <si>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</si>
  <si>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</si>
  <si>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</si>
  <si>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</si>
  <si>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</si>
  <si>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</si>
  <si>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</si>
  <si>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</si>
  <si>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</si>
  <si>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</si>
  <si>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</si>
  <si>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</si>
  <si>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</si>
  <si>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</si>
  <si>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</si>
  <si>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</si>
  <si>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</si>
  <si>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</si>
  <si>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</si>
  <si>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</si>
  <si>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</si>
  <si>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</si>
  <si>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</si>
  <si>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</si>
  <si>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</si>
  <si>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</si>
  <si>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</si>
  <si>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</si>
  <si>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</si>
  <si>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</si>
  <si>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</si>
  <si>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</si>
  <si>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</si>
  <si>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</si>
  <si>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</si>
  <si>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</si>
  <si>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</si>
  <si>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</si>
  <si>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</si>
  <si>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</si>
  <si>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</si>
  <si>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</si>
  <si>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</si>
  <si>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</si>
  <si>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</si>
  <si>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</si>
  <si>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</si>
  <si>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</si>
  <si>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</si>
  <si>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</si>
  <si>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</si>
  <si>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</si>
  <si>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</si>
  <si>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</si>
  <si>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</si>
  <si>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</si>
  <si>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</si>
  <si>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</si>
  <si>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</si>
  <si>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</si>
  <si>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</si>
  <si>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</si>
  <si>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</si>
  <si>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</si>
  <si>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</si>
  <si>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</si>
  <si>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</si>
  <si>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</si>
  <si>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</si>
  <si>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</si>
  <si>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</si>
  <si>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</si>
  <si>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</si>
  <si>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</si>
  <si>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</si>
  <si>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</si>
  <si>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</si>
  <si>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</si>
  <si>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</si>
  <si>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</si>
  <si>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</si>
  <si>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</si>
  <si>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</si>
  <si>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</si>
  <si>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</si>
  <si>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</si>
  <si>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</si>
  <si>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</si>
  <si>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</si>
  <si>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</si>
  <si>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</si>
  <si>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</si>
  <si>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</si>
  <si>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</si>
  <si>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</si>
  <si>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</si>
  <si>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</si>
  <si>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</si>
  <si>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</si>
  <si>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</si>
  <si>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</si>
  <si>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</si>
  <si>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</si>
  <si>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</si>
  <si>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</si>
  <si>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</si>
  <si>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</si>
  <si>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</si>
  <si>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</si>
  <si>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</si>
  <si>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</si>
  <si>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</si>
  <si>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</si>
  <si>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</si>
  <si>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</si>
  <si>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</si>
  <si>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</si>
  <si>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</si>
  <si>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</si>
  <si>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</si>
  <si>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</si>
  <si>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</si>
  <si>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</si>
  <si>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</si>
  <si>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</si>
  <si>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</si>
  <si>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</si>
  <si>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</si>
  <si>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</si>
  <si>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</si>
  <si>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</si>
  <si>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</si>
  <si>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</si>
  <si>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</si>
  <si>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</si>
  <si>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</si>
  <si>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</si>
  <si>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</si>
  <si>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</si>
  <si>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</si>
  <si>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</si>
  <si>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</si>
  <si>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</si>
  <si>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</si>
  <si>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</si>
  <si>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</si>
  <si>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</si>
  <si>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</si>
  <si>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</si>
  <si>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</si>
  <si>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</si>
  <si>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</si>
  <si>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</si>
  <si>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</si>
  <si>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</si>
  <si>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</si>
  <si>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</si>
  <si>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</si>
  <si>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</si>
  <si>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</si>
  <si>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</si>
  <si>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</si>
  <si>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</si>
  <si>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</si>
  <si>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</si>
  <si>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</si>
  <si>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</si>
  <si>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</si>
  <si>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</si>
  <si>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</si>
  <si>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</si>
  <si>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</si>
  <si>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</si>
  <si>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</si>
  <si>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</si>
  <si>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</si>
  <si>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</si>
  <si>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</si>
  <si>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</si>
  <si>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</si>
  <si>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</si>
  <si>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</si>
  <si>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</si>
  <si>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</si>
  <si>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</si>
  <si>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</si>
  <si>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</si>
  <si>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</si>
  <si>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</si>
  <si>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</si>
  <si>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</si>
  <si>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</si>
  <si>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</si>
  <si>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</si>
  <si>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</si>
  <si>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</si>
  <si>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</si>
  <si>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</si>
  <si>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</si>
  <si>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</si>
  <si>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</si>
  <si>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</si>
  <si>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</si>
  <si>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</si>
  <si>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</si>
  <si>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</si>
  <si>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</si>
  <si>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</si>
  <si>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</si>
  <si>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</si>
  <si>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</si>
  <si>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</si>
  <si>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</si>
  <si>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</si>
  <si>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</si>
  <si>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</si>
  <si>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</si>
  <si>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</si>
  <si>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</si>
  <si>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</si>
  <si>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</si>
  <si>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</si>
  <si>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</si>
  <si>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</si>
  <si>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</si>
  <si>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</si>
  <si>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</si>
  <si>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</si>
  <si>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</si>
  <si>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</si>
  <si>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</si>
  <si>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</si>
  <si>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</si>
  <si>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</si>
  <si>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</si>
  <si>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</si>
  <si>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</si>
  <si>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</si>
  <si>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</si>
  <si>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</si>
  <si>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</si>
  <si>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</si>
  <si>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</si>
  <si>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</si>
  <si>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</si>
  <si>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</si>
  <si>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</si>
  <si>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</si>
  <si>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</si>
  <si>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</si>
  <si>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</si>
  <si>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</si>
  <si>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</si>
  <si>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</si>
  <si>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</si>
  <si>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</si>
  <si>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</si>
  <si>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</si>
  <si>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</si>
  <si>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</si>
  <si>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</si>
  <si>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</si>
  <si>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</si>
  <si>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</si>
  <si>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</si>
  <si>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</si>
  <si>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</si>
  <si>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</si>
  <si>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</si>
  <si>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</si>
  <si>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</si>
  <si>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</si>
  <si>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</si>
  <si>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</si>
  <si>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</si>
  <si>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DIVISÃO DE PROJETOS - PROHAB</t>
  </si>
  <si>
    <t>SINAPI</t>
  </si>
  <si>
    <t>1.7</t>
  </si>
  <si>
    <t>1.8</t>
  </si>
  <si>
    <t>1.9</t>
  </si>
  <si>
    <t>1.10</t>
  </si>
  <si>
    <t>1.11</t>
  </si>
  <si>
    <t>1.12</t>
  </si>
  <si>
    <t>1.13</t>
  </si>
  <si>
    <t>1.14</t>
  </si>
  <si>
    <t xml:space="preserve">ILUMINAÇÃO </t>
  </si>
  <si>
    <t>SERVIÇO DE ELÉTRICA</t>
  </si>
  <si>
    <t>ASSUNTO:</t>
  </si>
  <si>
    <t>OBRA:</t>
  </si>
  <si>
    <t>LOCAL:</t>
  </si>
  <si>
    <t>ITEM</t>
  </si>
  <si>
    <t>DISCRIMINAÇÃO</t>
  </si>
  <si>
    <t>PREÇOS R$</t>
  </si>
  <si>
    <t>1</t>
  </si>
  <si>
    <t>2</t>
  </si>
  <si>
    <t xml:space="preserve"> TOTAL PARCIAL</t>
  </si>
  <si>
    <t>TOTAL ACUMULADO</t>
  </si>
  <si>
    <t>ETAPAS (MÊS)</t>
  </si>
  <si>
    <t>PRAÇA DA INDEPENDÊNCIA</t>
  </si>
  <si>
    <t>CAIXA DE PASSAGEM 40X40</t>
  </si>
  <si>
    <t>CENTRO DE MEDIÇÃO E COMANDO</t>
  </si>
  <si>
    <t>UNID. RESPONSÁVEL</t>
  </si>
  <si>
    <t>DATA</t>
  </si>
  <si>
    <t>PRAZO DE EXECUÇÃO</t>
  </si>
  <si>
    <t>VALOR PREVISTO</t>
  </si>
  <si>
    <t>OBRA</t>
  </si>
  <si>
    <t>LOCAL</t>
  </si>
  <si>
    <t>REFERENCIA</t>
  </si>
  <si>
    <t>BASE DO ORÇAMENTO</t>
  </si>
  <si>
    <t>RETIRADA DE POSTE DE FERRO ENGASTADO NO SOLO</t>
  </si>
  <si>
    <t>SIURB - 09-63-61</t>
  </si>
  <si>
    <t>POSTE DE AÇO GALVANIZADO H = 10M</t>
  </si>
  <si>
    <t>SIURB - 09-83-74</t>
  </si>
  <si>
    <t>CABO DE COBRE FLEXÍVEL ISOLADO, 2,5MM2, ANTI-CHAMA</t>
  </si>
  <si>
    <t>CABO DE COBRE FLEXÍVEL ISOLADO, 16MM2, ANTI-CHAMA</t>
  </si>
  <si>
    <t>RELÉ FOTOELETRÔNICO NA - 220V - FORNECIMENTO E INSTALAÇÃO</t>
  </si>
  <si>
    <t>SUPORTE PARA LUMINÁRIA</t>
  </si>
  <si>
    <t>SIURB - 09-84-23</t>
  </si>
  <si>
    <t>INSTALAÇÃO ELÉTRICA</t>
  </si>
  <si>
    <t>ELETRICISTA COM ENCARGOS COMPLEMENTARES</t>
  </si>
  <si>
    <t>AUXILIAR DE ELETRICISTA COM ENCARGOS COMPLEMENTARES</t>
  </si>
  <si>
    <t>SINAPI - 91926</t>
  </si>
  <si>
    <t>SINAPI - 91934</t>
  </si>
  <si>
    <t>SINAPI - 83447</t>
  </si>
  <si>
    <t>SINAPI - 83399</t>
  </si>
  <si>
    <t>SINAPI - 1062</t>
  </si>
  <si>
    <t>SINAPI - 88264</t>
  </si>
  <si>
    <t>SINAPI - 88247</t>
  </si>
  <si>
    <t>Total + BDI 18%</t>
  </si>
  <si>
    <t>BDI 18%</t>
  </si>
  <si>
    <t>SINAPI - 93009</t>
  </si>
  <si>
    <t>ELETRODUTO RÍGIDO ROSCÁVEL, PVC, 2" - FORNECIMENTO E INSTALAÇÃO</t>
  </si>
  <si>
    <t>LUMINÁRIA LED RETANGULAR PARA POSTE DE 10.800 ATÉ 13.530 LM, EFICIÊNCIA MÍNIMA 90 LM/W</t>
  </si>
  <si>
    <t>CPOS - 41.11.700</t>
  </si>
  <si>
    <t>SINAPI - ABRIL 2017; SIURB - JANEIRO 2017; CPOS 06/2016</t>
  </si>
  <si>
    <t>CPOS - 39.09.020</t>
  </si>
  <si>
    <t>CONECTOR SPLIT-BOLT PARA CABO 25MM2, LATÃO, SIMPLES</t>
  </si>
  <si>
    <t>2 MESES</t>
  </si>
  <si>
    <t>Processo 216/2017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</si>
  <si>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ANEXO VIII - CRONOGRAMA FÍSICO FINANCEIRO</t>
    </r>
  </si>
  <si>
    <t>ANEXO IX - PLANÍLHA DE ORÇAMENTO BÁSICO</t>
  </si>
  <si>
    <t>ILUMINAÇÃO PRAÇA DA INDEPENDÊNCIA</t>
  </si>
  <si>
    <t>São Carlos, 07 de junho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</si>
</sst>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78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0" fontId="11" fillId="5" borderId="55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0" fontId="35" fillId="0" borderId="12" xfId="2" applyNumberFormat="1" applyFont="1" applyBorder="1" applyAlignment="1">
      <alignment horizontal="left" vertical="center"/>
    </xf>
    <xf numFmtId="10" fontId="34" fillId="0" borderId="13" xfId="4" applyNumberFormat="1" applyFont="1" applyBorder="1" applyAlignment="1">
      <alignment horizontal="center" vertical="center"/>
    </xf>
    <xf numFmtId="2" fontId="39" fillId="2" borderId="0" xfId="0" applyNumberFormat="1" applyFont="1" applyFill="1" applyBorder="1" applyAlignment="1">
      <alignment vertical="center"/>
    </xf>
    <xf numFmtId="14" fontId="39" fillId="2" borderId="0" xfId="0" applyNumberFormat="1" applyFont="1" applyFill="1" applyBorder="1" applyAlignment="1">
      <alignment vertical="center"/>
    </xf>
    <xf numFmtId="0" fontId="40" fillId="0" borderId="0" xfId="0" applyFont="1" applyBorder="1" applyAlignment="1">
      <alignment wrapText="1"/>
    </xf>
    <xf numFmtId="0" fontId="7" fillId="3" borderId="0" xfId="0" applyFont="1" applyFill="1" applyBorder="1" applyAlignment="1">
      <alignment horizontal="center" vertical="center"/>
    </xf>
    <xf numFmtId="44" fontId="7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2" borderId="55" xfId="0" applyFont="1" applyFill="1" applyBorder="1"/>
    <xf numFmtId="44" fontId="6" fillId="2" borderId="57" xfId="1" applyNumberFormat="1" applyFont="1" applyFill="1" applyBorder="1"/>
    <xf numFmtId="0" fontId="1" fillId="9" borderId="13" xfId="3" applyFont="1" applyFill="1" applyBorder="1" applyAlignment="1">
      <alignment horizontal="center" vertical="center"/>
    </xf>
    <xf numFmtId="0" fontId="41" fillId="2" borderId="60" xfId="0" applyFont="1" applyFill="1" applyBorder="1" applyAlignment="1">
      <alignment horizontal="center" vertical="center"/>
    </xf>
    <xf numFmtId="44" fontId="1" fillId="9" borderId="1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6" fillId="2" borderId="39" xfId="0" applyFont="1" applyFill="1" applyBorder="1" applyAlignment="1">
      <alignment horizontal="center" vertical="center"/>
    </xf>
    <xf numFmtId="0" fontId="36" fillId="2" borderId="42" xfId="0" applyFont="1" applyFill="1" applyBorder="1" applyAlignment="1">
      <alignment horizontal="center" vertical="center"/>
    </xf>
    <xf numFmtId="0" fontId="36" fillId="2" borderId="4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2" fillId="0" borderId="12" xfId="4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4" borderId="40" xfId="1" applyFont="1" applyFill="1" applyBorder="1" applyAlignment="1">
      <alignment horizontal="center" vertical="center"/>
    </xf>
    <xf numFmtId="44" fontId="0" fillId="4" borderId="55" xfId="1" applyFont="1" applyFill="1" applyBorder="1" applyAlignment="1">
      <alignment horizontal="center" vertical="center"/>
    </xf>
    <xf numFmtId="44" fontId="32" fillId="0" borderId="12" xfId="1" applyFont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wrapText="1"/>
    </xf>
    <xf numFmtId="164" fontId="0" fillId="2" borderId="33" xfId="0" applyNumberFormat="1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/>
    </xf>
    <xf numFmtId="0" fontId="0" fillId="0" borderId="73" xfId="0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1" xfId="0" applyFont="1" applyFill="1" applyBorder="1"/>
    <xf numFmtId="44" fontId="0" fillId="0" borderId="61" xfId="1" applyFont="1" applyFill="1" applyBorder="1" applyAlignment="1">
      <alignment horizontal="center" vertical="center"/>
    </xf>
    <xf numFmtId="44" fontId="0" fillId="0" borderId="74" xfId="1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44" fontId="11" fillId="8" borderId="48" xfId="1" applyFont="1" applyFill="1" applyBorder="1" applyAlignment="1">
      <alignment horizontal="center" vertical="center"/>
    </xf>
    <xf numFmtId="44" fontId="12" fillId="2" borderId="35" xfId="1" applyFont="1" applyFill="1" applyBorder="1"/>
    <xf numFmtId="0" fontId="44" fillId="0" borderId="34" xfId="0" applyFont="1" applyFill="1" applyBorder="1"/>
    <xf numFmtId="44" fontId="12" fillId="0" borderId="35" xfId="1" applyFont="1" applyFill="1" applyBorder="1"/>
    <xf numFmtId="0" fontId="0" fillId="0" borderId="35" xfId="0" applyFill="1" applyBorder="1"/>
    <xf numFmtId="0" fontId="0" fillId="0" borderId="4" xfId="0" applyFill="1" applyBorder="1"/>
    <xf numFmtId="0" fontId="44" fillId="0" borderId="2" xfId="0" applyFont="1" applyFill="1" applyBorder="1"/>
    <xf numFmtId="0" fontId="44" fillId="0" borderId="0" xfId="0" applyFont="1" applyFill="1" applyBorder="1" applyAlignment="1">
      <alignment horizontal="left"/>
    </xf>
    <xf numFmtId="44" fontId="44" fillId="0" borderId="0" xfId="1" applyFont="1" applyFill="1" applyBorder="1" applyAlignment="1">
      <alignment horizontal="left"/>
    </xf>
    <xf numFmtId="0" fontId="0" fillId="0" borderId="0" xfId="0" applyFill="1" applyBorder="1"/>
    <xf numFmtId="0" fontId="44" fillId="0" borderId="37" xfId="0" applyFont="1" applyFill="1" applyBorder="1"/>
    <xf numFmtId="0" fontId="44" fillId="0" borderId="38" xfId="0" applyFont="1" applyFill="1" applyBorder="1" applyAlignment="1">
      <alignment horizontal="left"/>
    </xf>
    <xf numFmtId="44" fontId="12" fillId="0" borderId="38" xfId="1" applyFont="1" applyFill="1" applyBorder="1"/>
    <xf numFmtId="0" fontId="0" fillId="0" borderId="38" xfId="0" applyFill="1" applyBorder="1"/>
    <xf numFmtId="0" fontId="0" fillId="0" borderId="58" xfId="0" applyFill="1" applyBorder="1"/>
    <xf numFmtId="49" fontId="44" fillId="0" borderId="64" xfId="0" applyNumberFormat="1" applyFont="1" applyBorder="1" applyAlignment="1">
      <alignment horizontal="center"/>
    </xf>
    <xf numFmtId="44" fontId="44" fillId="0" borderId="5" xfId="1" applyFont="1" applyFill="1" applyBorder="1" applyAlignment="1">
      <alignment horizontal="center"/>
    </xf>
    <xf numFmtId="4" fontId="45" fillId="0" borderId="5" xfId="0" applyNumberFormat="1" applyFont="1" applyFill="1" applyBorder="1" applyAlignment="1">
      <alignment horizontal="center"/>
    </xf>
    <xf numFmtId="9" fontId="46" fillId="0" borderId="65" xfId="2" applyFont="1" applyBorder="1" applyAlignment="1">
      <alignment horizontal="center"/>
    </xf>
    <xf numFmtId="0" fontId="45" fillId="0" borderId="75" xfId="0" applyFont="1" applyFill="1" applyBorder="1" applyAlignment="1">
      <alignment horizontal="center"/>
    </xf>
    <xf numFmtId="0" fontId="45" fillId="0" borderId="75" xfId="0" applyFont="1" applyBorder="1"/>
    <xf numFmtId="4" fontId="45" fillId="0" borderId="75" xfId="0" applyNumberFormat="1" applyFont="1" applyBorder="1" applyAlignment="1">
      <alignment horizontal="center"/>
    </xf>
    <xf numFmtId="0" fontId="45" fillId="0" borderId="60" xfId="0" applyFont="1" applyFill="1" applyBorder="1" applyAlignment="1">
      <alignment horizontal="center"/>
    </xf>
    <xf numFmtId="0" fontId="44" fillId="0" borderId="12" xfId="0" applyFont="1" applyBorder="1" applyAlignment="1">
      <alignment horizontal="left"/>
    </xf>
    <xf numFmtId="44" fontId="44" fillId="0" borderId="60" xfId="1" applyFont="1" applyBorder="1" applyAlignment="1">
      <alignment horizontal="center"/>
    </xf>
    <xf numFmtId="0" fontId="45" fillId="0" borderId="65" xfId="0" applyFont="1" applyFill="1" applyBorder="1" applyAlignment="1">
      <alignment horizontal="center"/>
    </xf>
    <xf numFmtId="0" fontId="44" fillId="0" borderId="37" xfId="0" applyFont="1" applyBorder="1" applyAlignment="1">
      <alignment horizontal="left"/>
    </xf>
    <xf numFmtId="44" fontId="44" fillId="0" borderId="65" xfId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44" fontId="12" fillId="0" borderId="0" xfId="1" applyFont="1" applyBorder="1"/>
    <xf numFmtId="0" fontId="0" fillId="0" borderId="36" xfId="0" applyBorder="1"/>
    <xf numFmtId="44" fontId="12" fillId="2" borderId="5" xfId="1" applyFont="1" applyFill="1" applyBorder="1" applyAlignment="1">
      <alignment horizontal="left" vertical="center"/>
    </xf>
    <xf numFmtId="10" fontId="48" fillId="0" borderId="65" xfId="2" applyNumberFormat="1" applyFont="1" applyFill="1" applyBorder="1" applyAlignment="1">
      <alignment horizontal="center"/>
    </xf>
    <xf numFmtId="0" fontId="12" fillId="2" borderId="77" xfId="0" applyFont="1" applyFill="1" applyBorder="1" applyAlignment="1">
      <alignment horizontal="left" vertical="center"/>
    </xf>
    <xf numFmtId="0" fontId="45" fillId="0" borderId="37" xfId="0" applyFont="1" applyBorder="1" applyAlignment="1">
      <alignment horizontal="right"/>
    </xf>
    <xf numFmtId="44" fontId="44" fillId="0" borderId="2" xfId="1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3" fillId="0" borderId="33" xfId="0" applyFont="1" applyFill="1" applyBorder="1"/>
    <xf numFmtId="44" fontId="0" fillId="0" borderId="33" xfId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44" fontId="0" fillId="0" borderId="33" xfId="1" applyFont="1" applyFill="1" applyBorder="1"/>
    <xf numFmtId="0" fontId="43" fillId="0" borderId="33" xfId="0" applyFont="1" applyFill="1" applyBorder="1" applyAlignment="1">
      <alignment wrapText="1"/>
    </xf>
    <xf numFmtId="0" fontId="0" fillId="0" borderId="33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3" fillId="0" borderId="36" xfId="0" applyFont="1" applyFill="1" applyBorder="1"/>
    <xf numFmtId="4" fontId="0" fillId="0" borderId="36" xfId="0" applyNumberFormat="1" applyBorder="1"/>
    <xf numFmtId="44" fontId="49" fillId="0" borderId="65" xfId="2" applyNumberFormat="1" applyFont="1" applyFill="1" applyBorder="1" applyAlignment="1">
      <alignment horizontal="center"/>
    </xf>
    <xf numFmtId="9" fontId="45" fillId="0" borderId="65" xfId="2" applyFont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3" fillId="2" borderId="76" xfId="0" applyFont="1" applyFill="1" applyBorder="1" applyAlignment="1">
      <alignment horizontal="center"/>
    </xf>
    <xf numFmtId="0" fontId="23" fillId="2" borderId="70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12" fillId="8" borderId="59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45" fillId="0" borderId="5" xfId="0" applyFont="1" applyFill="1" applyBorder="1" applyAlignment="1">
      <alignment horizontal="center" vertical="center"/>
    </xf>
    <xf numFmtId="0" fontId="45" fillId="0" borderId="65" xfId="0" applyFont="1" applyFill="1" applyBorder="1" applyAlignment="1">
      <alignment horizontal="center" vertical="center"/>
    </xf>
    <xf numFmtId="44" fontId="44" fillId="0" borderId="35" xfId="1" applyFont="1" applyBorder="1" applyAlignment="1">
      <alignment horizontal="center" vertical="center"/>
    </xf>
    <xf numFmtId="44" fontId="44" fillId="0" borderId="0" xfId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44" fontId="12" fillId="0" borderId="5" xfId="1" applyFont="1" applyFill="1" applyBorder="1" applyAlignment="1">
      <alignment horizontal="center"/>
    </xf>
    <xf numFmtId="44" fontId="12" fillId="0" borderId="64" xfId="1" applyFont="1" applyFill="1" applyBorder="1" applyAlignment="1">
      <alignment horizontal="center"/>
    </xf>
    <xf numFmtId="44" fontId="12" fillId="0" borderId="36" xfId="1" applyFont="1" applyFill="1" applyBorder="1" applyAlignment="1">
      <alignment horizontal="center"/>
    </xf>
    <xf numFmtId="44" fontId="12" fillId="0" borderId="58" xfId="1" applyFont="1" applyFill="1" applyBorder="1" applyAlignment="1">
      <alignment horizontal="center"/>
    </xf>
    <xf numFmtId="0" fontId="18" fillId="2" borderId="34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35" fillId="0" borderId="59" xfId="4" applyFont="1" applyBorder="1" applyAlignment="1">
      <alignment horizontal="center" vertical="center"/>
    </xf>
    <xf numFmtId="0" fontId="35" fillId="0" borderId="12" xfId="4" applyFont="1" applyBorder="1" applyAlignment="1">
      <alignment horizontal="center" vertical="center"/>
    </xf>
    <xf numFmtId="0" fontId="37" fillId="2" borderId="33" xfId="0" applyFont="1" applyFill="1" applyBorder="1" applyAlignment="1">
      <alignment horizontal="left" vertical="center"/>
    </xf>
    <xf numFmtId="0" fontId="37" fillId="2" borderId="66" xfId="0" applyFont="1" applyFill="1" applyBorder="1" applyAlignment="1">
      <alignment horizontal="left" vertical="center"/>
    </xf>
    <xf numFmtId="0" fontId="38" fillId="2" borderId="33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2" fontId="39" fillId="2" borderId="66" xfId="0" applyNumberFormat="1" applyFont="1" applyFill="1" applyBorder="1" applyAlignment="1">
      <alignment horizontal="left" vertical="center"/>
    </xf>
    <xf numFmtId="2" fontId="39" fillId="2" borderId="67" xfId="0" applyNumberFormat="1" applyFont="1" applyFill="1" applyBorder="1" applyAlignment="1">
      <alignment horizontal="left" vertical="center"/>
    </xf>
    <xf numFmtId="0" fontId="37" fillId="2" borderId="45" xfId="0" applyFont="1" applyFill="1" applyBorder="1" applyAlignment="1">
      <alignment horizontal="left" vertical="center" wrapText="1"/>
    </xf>
    <xf numFmtId="0" fontId="37" fillId="2" borderId="69" xfId="0" applyFont="1" applyFill="1" applyBorder="1" applyAlignment="1">
      <alignment horizontal="left" vertical="center"/>
    </xf>
    <xf numFmtId="165" fontId="42" fillId="0" borderId="69" xfId="0" applyNumberFormat="1" applyFont="1" applyBorder="1" applyAlignment="1">
      <alignment horizontal="left" vertical="center" wrapText="1"/>
    </xf>
    <xf numFmtId="165" fontId="42" fillId="0" borderId="70" xfId="0" applyNumberFormat="1" applyFont="1" applyBorder="1" applyAlignment="1">
      <alignment horizontal="left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7" fillId="2" borderId="68" xfId="0" applyFont="1" applyFill="1" applyBorder="1" applyAlignment="1">
      <alignment horizontal="left" vertical="center"/>
    </xf>
    <xf numFmtId="14" fontId="39" fillId="2" borderId="66" xfId="0" applyNumberFormat="1" applyFont="1" applyFill="1" applyBorder="1" applyAlignment="1">
      <alignment horizontal="left" vertical="center"/>
    </xf>
    <xf numFmtId="14" fontId="39" fillId="2" borderId="67" xfId="0" applyNumberFormat="1" applyFont="1" applyFill="1" applyBorder="1" applyAlignment="1">
      <alignment horizontal="left" vertical="center"/>
    </xf>
    <xf numFmtId="0" fontId="6" fillId="3" borderId="35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37" fillId="2" borderId="40" xfId="0" applyFont="1" applyFill="1" applyBorder="1" applyAlignment="1">
      <alignment horizontal="left" vertical="center"/>
    </xf>
    <xf numFmtId="0" fontId="37" fillId="2" borderId="71" xfId="0" applyFont="1" applyFill="1" applyBorder="1" applyAlignment="1">
      <alignment horizontal="left" vertical="center"/>
    </xf>
    <xf numFmtId="0" fontId="38" fillId="2" borderId="40" xfId="0" applyFont="1" applyFill="1" applyBorder="1" applyAlignment="1">
      <alignment horizontal="left" vertical="center"/>
    </xf>
    <xf numFmtId="2" fontId="39" fillId="2" borderId="71" xfId="0" applyNumberFormat="1" applyFont="1" applyFill="1" applyBorder="1" applyAlignment="1">
      <alignment horizontal="left" vertical="center"/>
    </xf>
    <xf numFmtId="2" fontId="39" fillId="2" borderId="72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 vertical="top" wrapText="1"/>
    </xf>
  </cellXfs>
  <cellStyles count="13">
    <cellStyle name="Moeda" xfId="1" builtinId="4"/>
    <cellStyle name="Normal" xfId="0" builtinId="0"/>
    <cellStyle name="Normal 2" xfId="4"/>
    <cellStyle name="Normal 2 2" xfId="6"/>
    <cellStyle name="Normal 3" xfId="3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baseline="0">
                <a:effectLst/>
              </a:rPr>
              <a:t>ELÉTRICA - BICÃO - R$987.596,90</a:t>
            </a:r>
            <a:endParaRPr lang="pt-BR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8.6215710377974902E-2"/>
                  <c:y val="3.38400664741028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068941382327199"/>
                  <c:y val="-0.1955020080321285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3806152609302216E-2"/>
                  <c:y val="0.208216171773709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3147147147147146E-2"/>
                  <c:y val="4.6535433070866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7924570239530866E-2"/>
                  <c:y val="8.82651867311766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365405273707875"/>
                  <c:y val="1.25124309210092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#REF!</c:f>
              <c:strCache>
                <c:ptCount val="6"/>
                <c:pt idx="0">
                  <c:v>1. ACESSÓRIOS</c:v>
                </c:pt>
                <c:pt idx="1">
                  <c:v>2. ELEMENTOS LUMINOTÉCNICOS</c:v>
                </c:pt>
                <c:pt idx="2">
                  <c:v>3. ELEMENTOS DE CIVIL</c:v>
                </c:pt>
                <c:pt idx="3">
                  <c:v>4. REMOÇÕES E DEMOLIÇÕES</c:v>
                </c:pt>
                <c:pt idx="4">
                  <c:v>5. MÃO-DE-OBRA</c:v>
                </c:pt>
                <c:pt idx="5">
                  <c:v>6. OUTROS</c:v>
                </c:pt>
              </c:strCache>
            </c:strRef>
          </c:cat>
          <c:val>
            <c:numRef>
              <c:f>#REF!</c:f>
              <c:numCache>
                <c:formatCode>_("R$"* #,##0.00_);_("R$"* \(#,##0.00\);_("R$"* "-"??_);_(@_)</c:formatCode>
                <c:ptCount val="6"/>
                <c:pt idx="0">
                  <c:v>156897.71250000002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ELÉTRICA - BICÃO - R$987.596,90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6"/>
                <c:pt idx="0">
                  <c:v>1. ACESSÓRIOS</c:v>
                </c:pt>
                <c:pt idx="1">
                  <c:v>2. ELEMENTOS LUMINOTÉCNICOS</c:v>
                </c:pt>
                <c:pt idx="2">
                  <c:v>3. ELEMENTOS DE CIVIL</c:v>
                </c:pt>
                <c:pt idx="3">
                  <c:v>4. REMOÇÕES E DEMOLIÇÕES</c:v>
                </c:pt>
                <c:pt idx="4">
                  <c:v>5. MÃO-DE-OBRA</c:v>
                </c:pt>
                <c:pt idx="5">
                  <c:v>6. OUTROS</c:v>
                </c:pt>
              </c:strCache>
            </c:strRef>
          </c:cat>
          <c:val>
            <c:numRef>
              <c:f>#REF!</c:f>
              <c:numCache>
                <c:formatCode>_("R$"* #,##0.00_);_("R$"* \(#,##0.00\);_("R$"* "-"??_);_(@_)</c:formatCode>
                <c:ptCount val="6"/>
                <c:pt idx="0">
                  <c:v>156897.71250000002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93792"/>
        <c:axId val="52414720"/>
      </c:barChart>
      <c:catAx>
        <c:axId val="5219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52414720"/>
        <c:crosses val="autoZero"/>
        <c:auto val="1"/>
        <c:lblAlgn val="ctr"/>
        <c:lblOffset val="100"/>
        <c:noMultiLvlLbl val="0"/>
      </c:catAx>
      <c:valAx>
        <c:axId val="52414720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5219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</xdr:row>
      <xdr:rowOff>85725</xdr:rowOff>
    </xdr:from>
    <xdr:to>
      <xdr:col>2</xdr:col>
      <xdr:colOff>1000125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99483</xdr:colOff>
      <xdr:row>8</xdr:row>
      <xdr:rowOff>116416</xdr:rowOff>
    </xdr:from>
    <xdr:to>
      <xdr:col>1</xdr:col>
      <xdr:colOff>801005</xdr:colOff>
      <xdr:row>8</xdr:row>
      <xdr:rowOff>285749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33" y="2173816"/>
          <a:ext cx="701522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61</xdr:row>
      <xdr:rowOff>61913</xdr:rowOff>
    </xdr:from>
    <xdr:to>
      <xdr:col>7</xdr:col>
      <xdr:colOff>971550</xdr:colOff>
      <xdr:row>81</xdr:row>
      <xdr:rowOff>42863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438150</xdr:colOff>
      <xdr:row>83</xdr:row>
      <xdr:rowOff>80962</xdr:rowOff>
    </xdr:from>
    <xdr:to>
      <xdr:col>7</xdr:col>
      <xdr:colOff>885825</xdr:colOff>
      <xdr:row>102</xdr:row>
      <xdr:rowOff>147637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00" t="s">
        <v>0</v>
      </c>
      <c r="C3" s="301"/>
      <c r="D3" s="301"/>
      <c r="E3" s="301"/>
      <c r="F3" s="301"/>
      <c r="G3" s="301"/>
      <c r="H3" s="302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03"/>
      <c r="H5" s="304"/>
    </row>
    <row r="6" spans="2:8" ht="28.5" customHeight="1" thickBot="1" x14ac:dyDescent="0.3">
      <c r="B6" s="305" t="s">
        <v>1</v>
      </c>
      <c r="C6" s="307" t="s">
        <v>87</v>
      </c>
      <c r="D6" s="308"/>
      <c r="E6" s="308"/>
      <c r="F6" s="308"/>
      <c r="G6" s="308"/>
      <c r="H6" s="309"/>
    </row>
    <row r="7" spans="2:8" ht="16.5" thickBot="1" x14ac:dyDescent="0.3">
      <c r="B7" s="30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314" t="s">
        <v>100</v>
      </c>
      <c r="C3" s="315"/>
      <c r="D3" s="315"/>
      <c r="E3" s="315"/>
      <c r="F3" s="315"/>
      <c r="G3" s="315"/>
      <c r="H3" s="316"/>
    </row>
    <row r="4" spans="2:13" ht="1.5" customHeight="1" x14ac:dyDescent="0.25">
      <c r="B4" s="6"/>
      <c r="C4" s="7"/>
      <c r="D4" s="2"/>
      <c r="E4" s="3"/>
      <c r="F4" s="5"/>
      <c r="G4" s="355"/>
      <c r="H4" s="356"/>
    </row>
    <row r="5" spans="2:13" ht="3" customHeight="1" thickBot="1" x14ac:dyDescent="0.3">
      <c r="B5" s="16"/>
      <c r="C5" s="17"/>
      <c r="D5" s="18"/>
      <c r="E5" s="19"/>
      <c r="F5" s="20"/>
      <c r="G5" s="303"/>
      <c r="H5" s="304"/>
    </row>
    <row r="6" spans="2:13" ht="61.5" customHeight="1" thickBot="1" x14ac:dyDescent="0.3">
      <c r="B6" s="305" t="s">
        <v>1</v>
      </c>
      <c r="C6" s="366" t="s">
        <v>295</v>
      </c>
      <c r="D6" s="367"/>
      <c r="E6" s="367"/>
      <c r="F6" s="367"/>
      <c r="G6" s="367"/>
      <c r="H6" s="377"/>
    </row>
    <row r="7" spans="2:13" ht="16.5" thickBot="1" x14ac:dyDescent="0.3">
      <c r="B7" s="371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ref="H32" si="2">G32*F32</f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>G33*F33</f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>G34*F34</f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>G35*F35</f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ref="H36" si="3">G36*F36</f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 t="shared" ref="H40" si="4"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 t="shared" ref="H48:H51" si="5"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 t="shared" si="5"/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 t="shared" si="5"/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 t="shared" si="5"/>
        <v>85</v>
      </c>
    </row>
    <row r="52" spans="2:8" ht="15.75" thickBot="1" x14ac:dyDescent="0.3">
      <c r="B52" s="372"/>
      <c r="C52" s="373"/>
      <c r="D52" s="373"/>
      <c r="E52" s="373"/>
      <c r="F52" s="373"/>
      <c r="G52" s="373"/>
      <c r="H52" s="374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62" t="s">
        <v>274</v>
      </c>
      <c r="C55" s="363"/>
      <c r="D55" s="363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64" t="s">
        <v>99</v>
      </c>
      <c r="G60" s="364"/>
      <c r="H60" s="365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tabSelected="1" zoomScale="130" zoomScaleNormal="130" workbookViewId="0">
      <selection activeCell="B18" sqref="B18"/>
    </sheetView>
  </sheetViews>
  <sheetFormatPr defaultRowHeight="15" x14ac:dyDescent="0.25"/>
  <cols>
    <col min="2" max="2" width="10.42578125" bestFit="1" customWidth="1"/>
    <col min="3" max="3" width="48.85546875" bestFit="1" customWidth="1"/>
    <col min="4" max="4" width="15.140625" bestFit="1" customWidth="1"/>
    <col min="5" max="5" width="1" customWidth="1"/>
    <col min="6" max="7" width="13.7109375" bestFit="1" customWidth="1"/>
  </cols>
  <sheetData>
    <row r="2" spans="2:7" ht="15.75" thickBot="1" x14ac:dyDescent="0.3"/>
    <row r="3" spans="2:7" x14ac:dyDescent="0.25">
      <c r="B3" s="149"/>
      <c r="C3" s="101"/>
      <c r="D3" s="250"/>
      <c r="E3" s="250"/>
      <c r="F3" s="101"/>
      <c r="G3" s="102"/>
    </row>
    <row r="4" spans="2:7" ht="63" customHeight="1" thickBot="1" x14ac:dyDescent="0.3">
      <c r="B4" s="314" t="s">
        <v>363</v>
      </c>
      <c r="C4" s="315"/>
      <c r="D4" s="315"/>
      <c r="E4" s="315"/>
      <c r="F4" s="315"/>
      <c r="G4" s="316"/>
    </row>
    <row r="5" spans="2:7" x14ac:dyDescent="0.25">
      <c r="B5" s="251" t="s">
        <v>311</v>
      </c>
      <c r="C5" s="256" t="s">
        <v>309</v>
      </c>
      <c r="D5" s="256"/>
      <c r="E5" s="252"/>
      <c r="F5" s="253"/>
      <c r="G5" s="254"/>
    </row>
    <row r="6" spans="2:7" x14ac:dyDescent="0.25">
      <c r="B6" s="255" t="s">
        <v>312</v>
      </c>
      <c r="C6" s="256" t="s">
        <v>365</v>
      </c>
      <c r="D6" s="257"/>
      <c r="E6" s="257"/>
      <c r="F6" s="258"/>
      <c r="G6" s="296"/>
    </row>
    <row r="7" spans="2:7" ht="15.75" thickBot="1" x14ac:dyDescent="0.3">
      <c r="B7" s="259" t="s">
        <v>313</v>
      </c>
      <c r="C7" s="260" t="s">
        <v>322</v>
      </c>
      <c r="D7" s="261"/>
      <c r="E7" s="261"/>
      <c r="F7" s="262"/>
      <c r="G7" s="263"/>
    </row>
    <row r="8" spans="2:7" ht="15.75" thickBot="1" x14ac:dyDescent="0.3">
      <c r="B8" s="323" t="s">
        <v>314</v>
      </c>
      <c r="C8" s="323" t="s">
        <v>315</v>
      </c>
      <c r="D8" s="321" t="s">
        <v>316</v>
      </c>
      <c r="E8" s="325"/>
      <c r="F8" s="317" t="s">
        <v>321</v>
      </c>
      <c r="G8" s="318"/>
    </row>
    <row r="9" spans="2:7" ht="15.75" thickBot="1" x14ac:dyDescent="0.3">
      <c r="B9" s="324"/>
      <c r="C9" s="324"/>
      <c r="D9" s="322"/>
      <c r="E9" s="326"/>
      <c r="F9" s="264" t="s">
        <v>317</v>
      </c>
      <c r="G9" s="264" t="s">
        <v>318</v>
      </c>
    </row>
    <row r="10" spans="2:7" x14ac:dyDescent="0.25">
      <c r="B10" s="319">
        <v>1</v>
      </c>
      <c r="C10" s="283" t="str">
        <f>'ANEXO IX - ORÇAMENTO'!D10</f>
        <v>INSTALAÇÃO ELÉTRICA</v>
      </c>
      <c r="D10" s="281">
        <f>'ANEXO IX - ORÇAMENTO'!H27</f>
        <v>148111.4406</v>
      </c>
      <c r="E10" s="327"/>
      <c r="F10" s="265">
        <f>D10*F11</f>
        <v>74055.720300000001</v>
      </c>
      <c r="G10" s="266">
        <f>D10*G11</f>
        <v>74055.720300000001</v>
      </c>
    </row>
    <row r="11" spans="2:7" ht="15.75" thickBot="1" x14ac:dyDescent="0.3">
      <c r="B11" s="320"/>
      <c r="C11" s="284"/>
      <c r="D11" s="282">
        <f>D10/D13</f>
        <v>1</v>
      </c>
      <c r="E11" s="327"/>
      <c r="F11" s="267">
        <v>0.5</v>
      </c>
      <c r="G11" s="299">
        <v>0.5</v>
      </c>
    </row>
    <row r="12" spans="2:7" ht="6" customHeight="1" thickBot="1" x14ac:dyDescent="0.3">
      <c r="B12" s="268"/>
      <c r="C12" s="269"/>
      <c r="D12" s="285"/>
      <c r="E12" s="326"/>
      <c r="F12" s="270"/>
      <c r="G12" s="270"/>
    </row>
    <row r="13" spans="2:7" ht="15.75" thickBot="1" x14ac:dyDescent="0.3">
      <c r="B13" s="271">
        <v>7</v>
      </c>
      <c r="C13" s="272" t="s">
        <v>319</v>
      </c>
      <c r="D13" s="265">
        <f>D10</f>
        <v>148111.4406</v>
      </c>
      <c r="E13" s="327"/>
      <c r="F13" s="273">
        <f>F10</f>
        <v>74055.720300000001</v>
      </c>
      <c r="G13" s="273">
        <f>G10</f>
        <v>74055.720300000001</v>
      </c>
    </row>
    <row r="14" spans="2:7" ht="15.75" thickBot="1" x14ac:dyDescent="0.3">
      <c r="B14" s="274">
        <v>8</v>
      </c>
      <c r="C14" s="275" t="s">
        <v>320</v>
      </c>
      <c r="D14" s="298">
        <f>D13</f>
        <v>148111.4406</v>
      </c>
      <c r="E14" s="328"/>
      <c r="F14" s="273">
        <f>F13</f>
        <v>74055.720300000001</v>
      </c>
      <c r="G14" s="276">
        <f>G13+F14</f>
        <v>148111.4406</v>
      </c>
    </row>
    <row r="15" spans="2:7" x14ac:dyDescent="0.25">
      <c r="B15" s="277"/>
      <c r="C15" s="278"/>
      <c r="D15" s="279"/>
      <c r="E15" s="279"/>
      <c r="F15" s="278"/>
      <c r="G15" s="280"/>
    </row>
    <row r="16" spans="2:7" x14ac:dyDescent="0.25">
      <c r="B16" s="277"/>
      <c r="C16" s="278"/>
      <c r="D16" s="279"/>
      <c r="E16" s="279"/>
      <c r="F16" s="278"/>
      <c r="G16" s="297"/>
    </row>
    <row r="17" spans="2:7" ht="15.75" thickBot="1" x14ac:dyDescent="0.3">
      <c r="B17" s="310" t="s">
        <v>366</v>
      </c>
      <c r="C17" s="311"/>
      <c r="D17" s="312" t="s">
        <v>99</v>
      </c>
      <c r="E17" s="312"/>
      <c r="F17" s="312"/>
      <c r="G17" s="313"/>
    </row>
  </sheetData>
  <mergeCells count="9">
    <mergeCell ref="B17:C17"/>
    <mergeCell ref="D17:G17"/>
    <mergeCell ref="B4:G4"/>
    <mergeCell ref="F8:G8"/>
    <mergeCell ref="B10:B11"/>
    <mergeCell ref="D8:D9"/>
    <mergeCell ref="C8:C9"/>
    <mergeCell ref="B8:B9"/>
    <mergeCell ref="E8:E14"/>
  </mergeCells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view="pageBreakPreview" zoomScale="85" zoomScaleNormal="100" zoomScaleSheetLayoutView="85" workbookViewId="0">
      <selection activeCell="C6" sqref="C6:D6"/>
    </sheetView>
  </sheetViews>
  <sheetFormatPr defaultRowHeight="15" x14ac:dyDescent="0.25"/>
  <cols>
    <col min="1" max="1" width="1.42578125" style="4" customWidth="1"/>
    <col min="2" max="2" width="18" style="225" customWidth="1"/>
    <col min="3" max="3" width="6.7109375" style="4" customWidth="1"/>
    <col min="4" max="4" width="69.5703125" style="4" customWidth="1"/>
    <col min="5" max="5" width="7.5703125" style="225" customWidth="1"/>
    <col min="6" max="6" width="13.42578125" style="231" customWidth="1"/>
    <col min="7" max="7" width="13.85546875" style="225" bestFit="1" customWidth="1"/>
    <col min="8" max="8" width="19.85546875" style="4" bestFit="1" customWidth="1"/>
    <col min="9" max="9" width="14.42578125" style="4" bestFit="1" customWidth="1"/>
    <col min="10" max="10" width="13.85546875" style="4" customWidth="1"/>
    <col min="11" max="11" width="12.7109375" style="4" bestFit="1" customWidth="1"/>
    <col min="12" max="16384" width="9.140625" style="4"/>
  </cols>
  <sheetData>
    <row r="1" spans="2:13" ht="15.75" thickBot="1" x14ac:dyDescent="0.3"/>
    <row r="2" spans="2:13" ht="17.25" customHeight="1" x14ac:dyDescent="0.25">
      <c r="B2" s="349" t="s">
        <v>364</v>
      </c>
      <c r="C2" s="350"/>
      <c r="D2" s="350"/>
      <c r="E2" s="350"/>
      <c r="F2" s="350"/>
      <c r="G2" s="350"/>
      <c r="H2" s="351"/>
    </row>
    <row r="3" spans="2:13" ht="50.25" customHeight="1" thickBot="1" x14ac:dyDescent="0.3">
      <c r="B3" s="314" t="s">
        <v>100</v>
      </c>
      <c r="C3" s="315"/>
      <c r="D3" s="315"/>
      <c r="E3" s="315"/>
      <c r="F3" s="315"/>
      <c r="G3" s="315"/>
      <c r="H3" s="316"/>
    </row>
    <row r="4" spans="2:13" ht="1.5" customHeight="1" thickBot="1" x14ac:dyDescent="0.3">
      <c r="B4" s="221"/>
      <c r="C4" s="7"/>
      <c r="D4" s="215"/>
      <c r="E4" s="213"/>
      <c r="F4" s="214"/>
      <c r="G4" s="355"/>
      <c r="H4" s="356"/>
    </row>
    <row r="5" spans="2:13" ht="21" customHeight="1" x14ac:dyDescent="0.25">
      <c r="B5" s="222" t="s">
        <v>329</v>
      </c>
      <c r="C5" s="357" t="s">
        <v>309</v>
      </c>
      <c r="D5" s="358"/>
      <c r="E5" s="359" t="s">
        <v>325</v>
      </c>
      <c r="F5" s="359"/>
      <c r="G5" s="360" t="s">
        <v>299</v>
      </c>
      <c r="H5" s="361"/>
      <c r="I5" s="210"/>
      <c r="J5" s="210"/>
    </row>
    <row r="6" spans="2:13" ht="15" customHeight="1" x14ac:dyDescent="0.25">
      <c r="B6" s="223" t="s">
        <v>330</v>
      </c>
      <c r="C6" s="340" t="s">
        <v>322</v>
      </c>
      <c r="D6" s="352"/>
      <c r="E6" s="341" t="s">
        <v>326</v>
      </c>
      <c r="F6" s="341"/>
      <c r="G6" s="353">
        <v>42893</v>
      </c>
      <c r="H6" s="354"/>
      <c r="I6" s="211"/>
      <c r="J6" s="211"/>
    </row>
    <row r="7" spans="2:13" ht="15.75" customHeight="1" x14ac:dyDescent="0.25">
      <c r="B7" s="223" t="s">
        <v>331</v>
      </c>
      <c r="C7" s="339" t="s">
        <v>362</v>
      </c>
      <c r="D7" s="340"/>
      <c r="E7" s="341" t="s">
        <v>327</v>
      </c>
      <c r="F7" s="341"/>
      <c r="G7" s="343" t="s">
        <v>361</v>
      </c>
      <c r="H7" s="344"/>
      <c r="I7" s="210"/>
      <c r="J7" s="210"/>
    </row>
    <row r="8" spans="2:13" ht="25.5" customHeight="1" thickBot="1" x14ac:dyDescent="0.3">
      <c r="B8" s="224" t="s">
        <v>332</v>
      </c>
      <c r="C8" s="345" t="s">
        <v>358</v>
      </c>
      <c r="D8" s="346"/>
      <c r="E8" s="341" t="s">
        <v>328</v>
      </c>
      <c r="F8" s="341"/>
      <c r="G8" s="347">
        <f>H27</f>
        <v>148111.4406</v>
      </c>
      <c r="H8" s="348"/>
      <c r="I8" s="212"/>
      <c r="J8" s="212"/>
    </row>
    <row r="9" spans="2:13" ht="36.75" customHeight="1" thickBot="1" x14ac:dyDescent="0.3">
      <c r="B9" s="226" t="s">
        <v>300</v>
      </c>
      <c r="C9" s="172" t="s">
        <v>2</v>
      </c>
      <c r="D9" s="219" t="s">
        <v>310</v>
      </c>
      <c r="E9" s="174" t="s">
        <v>4</v>
      </c>
      <c r="F9" s="175" t="s">
        <v>5</v>
      </c>
      <c r="G9" s="176" t="s">
        <v>6</v>
      </c>
      <c r="H9" s="177" t="s">
        <v>13</v>
      </c>
    </row>
    <row r="10" spans="2:13" ht="15.75" x14ac:dyDescent="0.25">
      <c r="B10" s="109"/>
      <c r="C10" s="110">
        <v>1</v>
      </c>
      <c r="D10" s="186" t="s">
        <v>342</v>
      </c>
      <c r="E10" s="112" t="s">
        <v>88</v>
      </c>
      <c r="F10" s="232"/>
      <c r="G10" s="248"/>
      <c r="H10" s="249">
        <f>SUM(H11:H23)</f>
        <v>125518.17000000001</v>
      </c>
      <c r="I10" s="295"/>
      <c r="K10" s="1"/>
      <c r="L10" s="1"/>
      <c r="M10" s="1"/>
    </row>
    <row r="11" spans="2:13" x14ac:dyDescent="0.25">
      <c r="B11" s="238" t="s">
        <v>334</v>
      </c>
      <c r="C11" s="238" t="s">
        <v>19</v>
      </c>
      <c r="D11" s="239" t="s">
        <v>333</v>
      </c>
      <c r="E11" s="238" t="s">
        <v>27</v>
      </c>
      <c r="F11" s="100">
        <v>344.83</v>
      </c>
      <c r="G11" s="240">
        <v>17</v>
      </c>
      <c r="H11" s="204">
        <f>G11*F11</f>
        <v>5862.11</v>
      </c>
    </row>
    <row r="12" spans="2:13" ht="30" x14ac:dyDescent="0.25">
      <c r="B12" s="238" t="s">
        <v>357</v>
      </c>
      <c r="C12" s="238" t="s">
        <v>93</v>
      </c>
      <c r="D12" s="239" t="s">
        <v>356</v>
      </c>
      <c r="E12" s="238" t="s">
        <v>27</v>
      </c>
      <c r="F12" s="100">
        <v>1623.76</v>
      </c>
      <c r="G12" s="240">
        <v>40</v>
      </c>
      <c r="H12" s="100">
        <f t="shared" ref="H12" si="0">G12*F12</f>
        <v>64950.400000000001</v>
      </c>
    </row>
    <row r="13" spans="2:13" x14ac:dyDescent="0.25">
      <c r="B13" s="287" t="s">
        <v>341</v>
      </c>
      <c r="C13" s="287" t="s">
        <v>243</v>
      </c>
      <c r="D13" s="288" t="s">
        <v>340</v>
      </c>
      <c r="E13" s="287" t="s">
        <v>27</v>
      </c>
      <c r="F13" s="289">
        <v>11.74</v>
      </c>
      <c r="G13" s="290">
        <v>17</v>
      </c>
      <c r="H13" s="289">
        <f t="shared" ref="H13:H23" si="1">G13*F13</f>
        <v>199.58</v>
      </c>
    </row>
    <row r="14" spans="2:13" x14ac:dyDescent="0.25">
      <c r="B14" s="287" t="s">
        <v>336</v>
      </c>
      <c r="C14" s="287" t="s">
        <v>244</v>
      </c>
      <c r="D14" s="288" t="s">
        <v>335</v>
      </c>
      <c r="E14" s="287" t="s">
        <v>27</v>
      </c>
      <c r="F14" s="289">
        <v>1365.76</v>
      </c>
      <c r="G14" s="291">
        <v>17</v>
      </c>
      <c r="H14" s="292">
        <f t="shared" si="1"/>
        <v>23217.919999999998</v>
      </c>
    </row>
    <row r="15" spans="2:13" x14ac:dyDescent="0.25">
      <c r="B15" s="287" t="s">
        <v>345</v>
      </c>
      <c r="C15" s="287" t="s">
        <v>246</v>
      </c>
      <c r="D15" s="288" t="s">
        <v>337</v>
      </c>
      <c r="E15" s="287" t="s">
        <v>45</v>
      </c>
      <c r="F15" s="289">
        <v>2.93</v>
      </c>
      <c r="G15" s="287">
        <v>720</v>
      </c>
      <c r="H15" s="292">
        <f t="shared" si="1"/>
        <v>2109.6</v>
      </c>
    </row>
    <row r="16" spans="2:13" x14ac:dyDescent="0.25">
      <c r="B16" s="287" t="s">
        <v>346</v>
      </c>
      <c r="C16" s="287" t="s">
        <v>301</v>
      </c>
      <c r="D16" s="288" t="s">
        <v>338</v>
      </c>
      <c r="E16" s="287" t="s">
        <v>45</v>
      </c>
      <c r="F16" s="289">
        <v>11.76</v>
      </c>
      <c r="G16" s="287">
        <v>900</v>
      </c>
      <c r="H16" s="289">
        <f t="shared" si="1"/>
        <v>10584</v>
      </c>
    </row>
    <row r="17" spans="2:8" x14ac:dyDescent="0.25">
      <c r="B17" s="287" t="s">
        <v>347</v>
      </c>
      <c r="C17" s="287" t="s">
        <v>302</v>
      </c>
      <c r="D17" s="293" t="s">
        <v>323</v>
      </c>
      <c r="E17" s="287" t="s">
        <v>27</v>
      </c>
      <c r="F17" s="289">
        <v>170.98</v>
      </c>
      <c r="G17" s="287">
        <v>15</v>
      </c>
      <c r="H17" s="289">
        <f t="shared" si="1"/>
        <v>2564.6999999999998</v>
      </c>
    </row>
    <row r="18" spans="2:8" x14ac:dyDescent="0.25">
      <c r="B18" s="287" t="s">
        <v>359</v>
      </c>
      <c r="C18" s="287" t="s">
        <v>303</v>
      </c>
      <c r="D18" s="293" t="s">
        <v>360</v>
      </c>
      <c r="E18" s="287" t="s">
        <v>27</v>
      </c>
      <c r="F18" s="289">
        <v>3.93</v>
      </c>
      <c r="G18" s="287">
        <v>240</v>
      </c>
      <c r="H18" s="289">
        <f t="shared" si="1"/>
        <v>943.2</v>
      </c>
    </row>
    <row r="19" spans="2:8" x14ac:dyDescent="0.25">
      <c r="B19" s="287" t="s">
        <v>348</v>
      </c>
      <c r="C19" s="287" t="s">
        <v>304</v>
      </c>
      <c r="D19" s="293" t="s">
        <v>339</v>
      </c>
      <c r="E19" s="287" t="s">
        <v>27</v>
      </c>
      <c r="F19" s="289">
        <v>31.99</v>
      </c>
      <c r="G19" s="287">
        <v>17</v>
      </c>
      <c r="H19" s="289">
        <f t="shared" si="1"/>
        <v>543.82999999999993</v>
      </c>
    </row>
    <row r="20" spans="2:8" x14ac:dyDescent="0.25">
      <c r="B20" s="294" t="s">
        <v>354</v>
      </c>
      <c r="C20" s="287" t="s">
        <v>305</v>
      </c>
      <c r="D20" s="293" t="s">
        <v>355</v>
      </c>
      <c r="E20" s="287" t="s">
        <v>45</v>
      </c>
      <c r="F20" s="289">
        <v>14.07</v>
      </c>
      <c r="G20" s="287">
        <v>900</v>
      </c>
      <c r="H20" s="289">
        <f t="shared" si="1"/>
        <v>12663</v>
      </c>
    </row>
    <row r="21" spans="2:8" x14ac:dyDescent="0.25">
      <c r="B21" s="238" t="s">
        <v>349</v>
      </c>
      <c r="C21" s="286" t="s">
        <v>306</v>
      </c>
      <c r="D21" s="239" t="s">
        <v>324</v>
      </c>
      <c r="E21" s="238" t="s">
        <v>27</v>
      </c>
      <c r="F21" s="100">
        <v>160.63</v>
      </c>
      <c r="G21" s="238">
        <v>1</v>
      </c>
      <c r="H21" s="100">
        <f t="shared" si="1"/>
        <v>160.63</v>
      </c>
    </row>
    <row r="22" spans="2:8" x14ac:dyDescent="0.25">
      <c r="B22" s="238" t="s">
        <v>350</v>
      </c>
      <c r="C22" s="286" t="s">
        <v>307</v>
      </c>
      <c r="D22" s="239" t="s">
        <v>343</v>
      </c>
      <c r="E22" s="238" t="s">
        <v>30</v>
      </c>
      <c r="F22" s="100">
        <v>23.89</v>
      </c>
      <c r="G22" s="238">
        <v>40</v>
      </c>
      <c r="H22" s="100">
        <f t="shared" si="1"/>
        <v>955.6</v>
      </c>
    </row>
    <row r="23" spans="2:8" x14ac:dyDescent="0.25">
      <c r="B23" s="238" t="s">
        <v>351</v>
      </c>
      <c r="C23" s="286" t="s">
        <v>308</v>
      </c>
      <c r="D23" s="239" t="s">
        <v>344</v>
      </c>
      <c r="E23" s="238" t="s">
        <v>30</v>
      </c>
      <c r="F23" s="100">
        <v>19.09</v>
      </c>
      <c r="G23" s="238">
        <v>40</v>
      </c>
      <c r="H23" s="100">
        <f t="shared" si="1"/>
        <v>763.6</v>
      </c>
    </row>
    <row r="24" spans="2:8" ht="15.75" thickBot="1" x14ac:dyDescent="0.3">
      <c r="B24" s="243"/>
      <c r="C24" s="244"/>
      <c r="D24" s="245"/>
      <c r="E24" s="244"/>
      <c r="F24" s="246"/>
      <c r="G24" s="244"/>
      <c r="H24" s="247"/>
    </row>
    <row r="25" spans="2:8" ht="19.5" thickBot="1" x14ac:dyDescent="0.35">
      <c r="B25" s="140"/>
      <c r="C25" s="206">
        <v>2</v>
      </c>
      <c r="D25" s="216" t="s">
        <v>13</v>
      </c>
      <c r="E25" s="142" t="s">
        <v>88</v>
      </c>
      <c r="F25" s="233"/>
      <c r="G25" s="147"/>
      <c r="H25" s="180">
        <f>H10</f>
        <v>125518.17000000001</v>
      </c>
    </row>
    <row r="26" spans="2:8" ht="19.5" thickBot="1" x14ac:dyDescent="0.35">
      <c r="B26" s="140"/>
      <c r="C26" s="207" t="s">
        <v>90</v>
      </c>
      <c r="D26" s="141" t="s">
        <v>353</v>
      </c>
      <c r="E26" s="142" t="s">
        <v>88</v>
      </c>
      <c r="F26" s="233"/>
      <c r="G26" s="147"/>
      <c r="H26" s="217">
        <f>H25*D32</f>
        <v>22593.2706</v>
      </c>
    </row>
    <row r="27" spans="2:8" ht="19.5" thickBot="1" x14ac:dyDescent="0.35">
      <c r="B27" s="140"/>
      <c r="C27" s="207" t="s">
        <v>21</v>
      </c>
      <c r="D27" s="216" t="s">
        <v>352</v>
      </c>
      <c r="E27" s="142" t="s">
        <v>88</v>
      </c>
      <c r="F27" s="233"/>
      <c r="G27" s="147"/>
      <c r="H27" s="180">
        <f>H26+H25</f>
        <v>148111.4406</v>
      </c>
    </row>
    <row r="28" spans="2:8" ht="3.75" customHeight="1" x14ac:dyDescent="0.25"/>
    <row r="29" spans="2:8" ht="15" customHeight="1" x14ac:dyDescent="0.25">
      <c r="B29" s="342"/>
      <c r="C29" s="342"/>
      <c r="D29" s="342"/>
      <c r="E29" s="342"/>
      <c r="F29" s="342"/>
      <c r="G29" s="342"/>
      <c r="H29" s="342"/>
    </row>
    <row r="30" spans="2:8" ht="15.75" thickBot="1" x14ac:dyDescent="0.3"/>
    <row r="31" spans="2:8" ht="16.5" thickBot="1" x14ac:dyDescent="0.3">
      <c r="B31" s="335" t="s">
        <v>297</v>
      </c>
      <c r="C31" s="336"/>
      <c r="D31" s="336"/>
      <c r="E31" s="241"/>
      <c r="F31" s="220"/>
      <c r="G31" s="218"/>
    </row>
    <row r="32" spans="2:8" ht="16.5" thickBot="1" x14ac:dyDescent="0.3">
      <c r="B32" s="337" t="s">
        <v>298</v>
      </c>
      <c r="C32" s="338"/>
      <c r="D32" s="208">
        <v>0.18</v>
      </c>
      <c r="E32" s="229"/>
      <c r="F32" s="234"/>
      <c r="G32" s="209"/>
    </row>
    <row r="33" spans="2:8" ht="15.75" thickBot="1" x14ac:dyDescent="0.3"/>
    <row r="34" spans="2:8" ht="15.75" customHeight="1" x14ac:dyDescent="0.25">
      <c r="B34" s="329"/>
      <c r="C34" s="330"/>
      <c r="D34" s="330"/>
      <c r="E34" s="330"/>
      <c r="F34" s="330"/>
      <c r="G34" s="330"/>
      <c r="H34" s="331"/>
    </row>
    <row r="35" spans="2:8" x14ac:dyDescent="0.25">
      <c r="B35" s="332"/>
      <c r="C35" s="333"/>
      <c r="D35" s="333"/>
      <c r="E35" s="333"/>
      <c r="F35" s="333"/>
      <c r="G35" s="333"/>
      <c r="H35" s="334"/>
    </row>
    <row r="36" spans="2:8" x14ac:dyDescent="0.25">
      <c r="B36" s="227"/>
      <c r="C36" s="1"/>
      <c r="D36" s="1"/>
      <c r="E36" s="189"/>
      <c r="F36" s="235"/>
      <c r="G36" s="189"/>
      <c r="H36" s="104"/>
    </row>
    <row r="37" spans="2:8" x14ac:dyDescent="0.25">
      <c r="B37" s="227"/>
      <c r="C37" s="1"/>
      <c r="D37" s="1" t="s">
        <v>98</v>
      </c>
      <c r="E37" s="189"/>
      <c r="F37" s="235"/>
      <c r="G37" s="189"/>
      <c r="H37" s="104"/>
    </row>
    <row r="38" spans="2:8" x14ac:dyDescent="0.25">
      <c r="B38" s="227"/>
      <c r="C38" s="1"/>
      <c r="D38" s="1" t="s">
        <v>98</v>
      </c>
      <c r="E38" s="189"/>
      <c r="F38" s="235"/>
      <c r="G38" s="189"/>
      <c r="H38" s="104"/>
    </row>
    <row r="39" spans="2:8" ht="15.75" thickBot="1" x14ac:dyDescent="0.3">
      <c r="B39" s="228"/>
      <c r="C39" s="106"/>
      <c r="D39" s="106"/>
      <c r="E39" s="230"/>
      <c r="F39" s="236" t="s">
        <v>99</v>
      </c>
      <c r="G39" s="237"/>
      <c r="H39" s="242"/>
    </row>
  </sheetData>
  <mergeCells count="19">
    <mergeCell ref="B2:H2"/>
    <mergeCell ref="C6:D6"/>
    <mergeCell ref="E6:F6"/>
    <mergeCell ref="G6:H6"/>
    <mergeCell ref="B3:H3"/>
    <mergeCell ref="G4:H4"/>
    <mergeCell ref="C5:D5"/>
    <mergeCell ref="E5:F5"/>
    <mergeCell ref="G5:H5"/>
    <mergeCell ref="B34:H35"/>
    <mergeCell ref="B31:D31"/>
    <mergeCell ref="B32:C32"/>
    <mergeCell ref="C7:D7"/>
    <mergeCell ref="E7:F7"/>
    <mergeCell ref="B29:H29"/>
    <mergeCell ref="G7:H7"/>
    <mergeCell ref="C8:D8"/>
    <mergeCell ref="E8:F8"/>
    <mergeCell ref="G8:H8"/>
  </mergeCells>
  <pageMargins left="0.511811024" right="0.511811024" top="0.78740157499999996" bottom="0.41" header="0.31496062000000002" footer="0.31496062000000002"/>
  <pageSetup paperSize="9"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14" t="s">
        <v>100</v>
      </c>
      <c r="C3" s="315"/>
      <c r="D3" s="315"/>
      <c r="E3" s="315"/>
      <c r="F3" s="315"/>
      <c r="G3" s="315"/>
      <c r="H3" s="315"/>
      <c r="I3" s="316"/>
    </row>
    <row r="4" spans="2:9" ht="1.5" customHeight="1" x14ac:dyDescent="0.25">
      <c r="B4" s="6"/>
      <c r="C4" s="7"/>
      <c r="D4" s="2"/>
      <c r="E4" s="3"/>
      <c r="F4" s="5"/>
      <c r="G4" s="355"/>
      <c r="H4" s="355"/>
      <c r="I4" s="355"/>
    </row>
    <row r="5" spans="2:9" ht="3" customHeight="1" thickBot="1" x14ac:dyDescent="0.3">
      <c r="B5" s="16"/>
      <c r="C5" s="17"/>
      <c r="D5" s="18"/>
      <c r="E5" s="19"/>
      <c r="F5" s="20"/>
      <c r="G5" s="303"/>
      <c r="H5" s="303"/>
      <c r="I5" s="1"/>
    </row>
    <row r="6" spans="2:9" ht="61.5" customHeight="1" thickBot="1" x14ac:dyDescent="0.3">
      <c r="B6" s="305" t="s">
        <v>1</v>
      </c>
      <c r="C6" s="366" t="s">
        <v>144</v>
      </c>
      <c r="D6" s="367"/>
      <c r="E6" s="367"/>
      <c r="F6" s="367"/>
      <c r="G6" s="367"/>
      <c r="H6" s="367"/>
      <c r="I6" s="367"/>
    </row>
    <row r="7" spans="2:9" ht="16.5" thickBot="1" x14ac:dyDescent="0.3">
      <c r="B7" s="30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 t="shared" ref="H34:H36" si="2"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 t="shared" si="2"/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 t="shared" si="2"/>
        <v>47.5</v>
      </c>
      <c r="I36" s="151">
        <f t="shared" si="0"/>
        <v>3515</v>
      </c>
    </row>
    <row r="37" spans="2:9" ht="3" customHeight="1" thickBot="1" x14ac:dyDescent="0.3">
      <c r="B37" s="368"/>
      <c r="C37" s="369"/>
      <c r="D37" s="369"/>
      <c r="E37" s="369"/>
      <c r="F37" s="369"/>
      <c r="G37" s="369"/>
      <c r="H37" s="369"/>
      <c r="I37" s="370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62" t="s">
        <v>143</v>
      </c>
      <c r="C42" s="363"/>
      <c r="D42" s="363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64" t="s">
        <v>99</v>
      </c>
      <c r="G47" s="364"/>
      <c r="H47" s="364"/>
      <c r="I47" s="365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14" t="s">
        <v>100</v>
      </c>
      <c r="C3" s="315"/>
      <c r="D3" s="315"/>
      <c r="E3" s="315"/>
      <c r="F3" s="315"/>
      <c r="G3" s="315"/>
      <c r="H3" s="315"/>
      <c r="I3" s="316"/>
    </row>
    <row r="4" spans="2:9" ht="1.5" customHeight="1" x14ac:dyDescent="0.25">
      <c r="B4" s="6"/>
      <c r="C4" s="7"/>
      <c r="D4" s="2"/>
      <c r="E4" s="3"/>
      <c r="F4" s="5"/>
      <c r="G4" s="355"/>
      <c r="H4" s="355"/>
      <c r="I4" s="355"/>
    </row>
    <row r="5" spans="2:9" ht="3" customHeight="1" thickBot="1" x14ac:dyDescent="0.3">
      <c r="B5" s="16"/>
      <c r="C5" s="17"/>
      <c r="D5" s="18"/>
      <c r="E5" s="19"/>
      <c r="F5" s="20"/>
      <c r="G5" s="303"/>
      <c r="H5" s="303"/>
      <c r="I5" s="1"/>
    </row>
    <row r="6" spans="2:9" ht="61.5" customHeight="1" thickBot="1" x14ac:dyDescent="0.3">
      <c r="B6" s="305" t="s">
        <v>1</v>
      </c>
      <c r="C6" s="366" t="s">
        <v>154</v>
      </c>
      <c r="D6" s="367"/>
      <c r="E6" s="367"/>
      <c r="F6" s="367"/>
      <c r="G6" s="367"/>
      <c r="H6" s="367"/>
      <c r="I6" s="367"/>
    </row>
    <row r="7" spans="2:9" ht="16.5" thickBot="1" x14ac:dyDescent="0.3">
      <c r="B7" s="37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 t="shared" ref="I8:I10" si="0"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 t="shared" si="0"/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 t="shared" si="0"/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1">G12*F12</f>
        <v>525.94200000000001</v>
      </c>
      <c r="I12" s="150">
        <f t="shared" ref="I12:I27" si="2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1"/>
        <v>30</v>
      </c>
      <c r="I18" s="150">
        <f t="shared" si="2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1"/>
        <v>95.76</v>
      </c>
      <c r="I20" s="151">
        <f t="shared" si="2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2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2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2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2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2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 t="shared" ref="H26:H27" si="3">G26*F26</f>
        <v>36</v>
      </c>
      <c r="I26" s="150">
        <f t="shared" si="2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 t="shared" si="3"/>
        <v>25</v>
      </c>
      <c r="I27" s="150">
        <f t="shared" si="2"/>
        <v>1850</v>
      </c>
    </row>
    <row r="28" spans="2:9" ht="3.75" customHeight="1" thickBot="1" x14ac:dyDescent="0.3">
      <c r="B28" s="372"/>
      <c r="C28" s="373"/>
      <c r="D28" s="373"/>
      <c r="E28" s="373"/>
      <c r="F28" s="373"/>
      <c r="G28" s="373"/>
      <c r="H28" s="373"/>
      <c r="I28" s="374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62" t="s">
        <v>143</v>
      </c>
      <c r="C33" s="363"/>
      <c r="D33" s="363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64" t="s">
        <v>99</v>
      </c>
      <c r="G39" s="364"/>
      <c r="H39" s="364"/>
      <c r="I39" s="365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14" t="s">
        <v>100</v>
      </c>
      <c r="C3" s="315"/>
      <c r="D3" s="315"/>
      <c r="E3" s="315"/>
      <c r="F3" s="315"/>
      <c r="G3" s="315"/>
      <c r="H3" s="315"/>
      <c r="I3" s="316"/>
    </row>
    <row r="4" spans="2:9" ht="1.5" customHeight="1" x14ac:dyDescent="0.25">
      <c r="B4" s="6"/>
      <c r="C4" s="7"/>
      <c r="D4" s="2"/>
      <c r="E4" s="3"/>
      <c r="F4" s="5"/>
      <c r="G4" s="355"/>
      <c r="H4" s="355"/>
      <c r="I4" s="355"/>
    </row>
    <row r="5" spans="2:9" ht="3" customHeight="1" thickBot="1" x14ac:dyDescent="0.3">
      <c r="B5" s="16"/>
      <c r="C5" s="17"/>
      <c r="D5" s="18"/>
      <c r="E5" s="19"/>
      <c r="F5" s="20"/>
      <c r="G5" s="303"/>
      <c r="H5" s="303"/>
      <c r="I5" s="1"/>
    </row>
    <row r="6" spans="2:9" ht="61.5" customHeight="1" thickBot="1" x14ac:dyDescent="0.3">
      <c r="B6" s="375" t="s">
        <v>1</v>
      </c>
      <c r="C6" s="366" t="s">
        <v>159</v>
      </c>
      <c r="D6" s="367"/>
      <c r="E6" s="367"/>
      <c r="F6" s="367"/>
      <c r="G6" s="367"/>
      <c r="H6" s="367"/>
      <c r="I6" s="367"/>
    </row>
    <row r="7" spans="2:9" ht="16.5" customHeight="1" thickBot="1" x14ac:dyDescent="0.3">
      <c r="B7" s="37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 t="shared" ref="I8:I10" si="0"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 t="shared" si="0"/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 t="shared" si="0"/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1">G12*F12</f>
        <v>525.94200000000001</v>
      </c>
      <c r="I12" s="150">
        <f t="shared" ref="I12:I43" si="2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1"/>
        <v>177.66</v>
      </c>
      <c r="I18" s="150">
        <f t="shared" si="2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1"/>
        <v>142.56</v>
      </c>
      <c r="I19" s="150">
        <f t="shared" si="2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1"/>
        <v>263.09999999999997</v>
      </c>
      <c r="I20" s="150">
        <f t="shared" si="2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1"/>
        <v>380.1</v>
      </c>
      <c r="I31" s="150">
        <f t="shared" si="2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1"/>
        <v>253.4</v>
      </c>
      <c r="I32" s="150">
        <f t="shared" si="2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1"/>
        <v>701.68000000000006</v>
      </c>
      <c r="I33" s="150">
        <f t="shared" si="2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1"/>
        <v>93.366</v>
      </c>
      <c r="I34" s="150">
        <f t="shared" si="2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1"/>
        <v>526.31999999999994</v>
      </c>
      <c r="I35" s="150">
        <f t="shared" si="2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1"/>
        <v>131.04</v>
      </c>
      <c r="I36" s="151">
        <f t="shared" si="2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2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2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2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2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2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 t="shared" ref="H42:H43" si="3">G42*F42</f>
        <v>36</v>
      </c>
      <c r="I42" s="150">
        <f t="shared" si="2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 t="shared" si="3"/>
        <v>25</v>
      </c>
      <c r="I43" s="150">
        <f t="shared" si="2"/>
        <v>1850</v>
      </c>
    </row>
    <row r="44" spans="2:9" ht="3.75" customHeight="1" thickBot="1" x14ac:dyDescent="0.3">
      <c r="B44" s="372"/>
      <c r="C44" s="373"/>
      <c r="D44" s="373"/>
      <c r="E44" s="373"/>
      <c r="F44" s="373"/>
      <c r="G44" s="373"/>
      <c r="H44" s="373"/>
      <c r="I44" s="374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62" t="s">
        <v>143</v>
      </c>
      <c r="C49" s="363"/>
      <c r="D49" s="363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64" t="s">
        <v>99</v>
      </c>
      <c r="G55" s="364"/>
      <c r="H55" s="364"/>
      <c r="I55" s="365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14" t="s">
        <v>100</v>
      </c>
      <c r="C3" s="315"/>
      <c r="D3" s="315"/>
      <c r="E3" s="315"/>
      <c r="F3" s="315"/>
      <c r="G3" s="315"/>
      <c r="H3" s="315"/>
      <c r="I3" s="316"/>
    </row>
    <row r="4" spans="2:9" ht="1.5" customHeight="1" x14ac:dyDescent="0.25">
      <c r="B4" s="6"/>
      <c r="C4" s="7"/>
      <c r="D4" s="2"/>
      <c r="E4" s="3"/>
      <c r="F4" s="5"/>
      <c r="G4" s="355"/>
      <c r="H4" s="355"/>
      <c r="I4" s="355"/>
    </row>
    <row r="5" spans="2:9" ht="3" customHeight="1" thickBot="1" x14ac:dyDescent="0.3">
      <c r="B5" s="16"/>
      <c r="C5" s="17"/>
      <c r="D5" s="18"/>
      <c r="E5" s="19"/>
      <c r="F5" s="20"/>
      <c r="G5" s="303"/>
      <c r="H5" s="303"/>
      <c r="I5" s="1"/>
    </row>
    <row r="6" spans="2:9" ht="61.5" customHeight="1" thickBot="1" x14ac:dyDescent="0.3">
      <c r="B6" s="305" t="s">
        <v>1</v>
      </c>
      <c r="C6" s="366" t="s">
        <v>196</v>
      </c>
      <c r="D6" s="367"/>
      <c r="E6" s="367"/>
      <c r="F6" s="367"/>
      <c r="G6" s="367"/>
      <c r="H6" s="367"/>
      <c r="I6" s="367"/>
    </row>
    <row r="7" spans="2:9" ht="16.5" thickBot="1" x14ac:dyDescent="0.3">
      <c r="B7" s="30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 t="shared" ref="H34:H37" si="2">G34*F34</f>
        <v>31.68</v>
      </c>
      <c r="I34" s="150">
        <f t="shared" ref="I34:I37" si="3"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 t="shared" si="2"/>
        <v>56.58</v>
      </c>
      <c r="I35" s="150">
        <f t="shared" si="3"/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 t="shared" si="2"/>
        <v>32.700000000000003</v>
      </c>
      <c r="I36" s="150">
        <f t="shared" si="3"/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 t="shared" si="2"/>
        <v>65.94</v>
      </c>
      <c r="I37" s="151">
        <f t="shared" si="3"/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 t="shared" ref="H45:H47" si="4"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 t="shared" si="4"/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 t="shared" si="4"/>
        <v>130</v>
      </c>
      <c r="I47" s="151">
        <f t="shared" si="0"/>
        <v>9620</v>
      </c>
    </row>
    <row r="48" spans="1:9" ht="3" customHeight="1" thickBot="1" x14ac:dyDescent="0.3">
      <c r="B48" s="372"/>
      <c r="C48" s="373"/>
      <c r="D48" s="373"/>
      <c r="E48" s="373"/>
      <c r="F48" s="373"/>
      <c r="G48" s="373"/>
      <c r="H48" s="373"/>
      <c r="I48" s="374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62" t="s">
        <v>143</v>
      </c>
      <c r="C53" s="363"/>
      <c r="D53" s="363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64" t="s">
        <v>99</v>
      </c>
      <c r="G58" s="364"/>
      <c r="H58" s="364"/>
      <c r="I58" s="365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314" t="s">
        <v>100</v>
      </c>
      <c r="C3" s="315"/>
      <c r="D3" s="315"/>
      <c r="E3" s="315"/>
      <c r="F3" s="315"/>
      <c r="G3" s="315"/>
      <c r="H3" s="316"/>
    </row>
    <row r="4" spans="2:8" ht="1.5" customHeight="1" x14ac:dyDescent="0.25">
      <c r="B4" s="6"/>
      <c r="C4" s="7"/>
      <c r="D4" s="2"/>
      <c r="E4" s="3"/>
      <c r="F4" s="5"/>
      <c r="G4" s="355"/>
      <c r="H4" s="356"/>
    </row>
    <row r="5" spans="2:8" ht="3" customHeight="1" thickBot="1" x14ac:dyDescent="0.3">
      <c r="B5" s="16"/>
      <c r="C5" s="17"/>
      <c r="D5" s="18"/>
      <c r="E5" s="19"/>
      <c r="F5" s="20"/>
      <c r="G5" s="303"/>
      <c r="H5" s="304"/>
    </row>
    <row r="6" spans="2:8" ht="66.75" customHeight="1" thickBot="1" x14ac:dyDescent="0.3">
      <c r="B6" s="305" t="s">
        <v>1</v>
      </c>
      <c r="C6" s="366" t="s">
        <v>240</v>
      </c>
      <c r="D6" s="367"/>
      <c r="E6" s="367"/>
      <c r="F6" s="367"/>
      <c r="G6" s="367"/>
      <c r="H6" s="377"/>
    </row>
    <row r="7" spans="2:8" ht="16.5" thickBot="1" x14ac:dyDescent="0.3">
      <c r="B7" s="371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 t="shared" ref="H12:H13" si="0"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 t="shared" si="0"/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1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1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1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1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1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1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1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2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2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2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2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2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2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2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2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3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3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3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3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3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3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3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3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3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3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 t="shared" ref="H48" si="4"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 t="shared" ref="H52" si="5"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ref="H57:H61" si="6">G57*F57</f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6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6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6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6"/>
        <v>85</v>
      </c>
    </row>
    <row r="62" spans="2:8" ht="9" customHeight="1" thickBot="1" x14ac:dyDescent="0.3">
      <c r="B62" s="372"/>
      <c r="C62" s="373"/>
      <c r="D62" s="373"/>
      <c r="E62" s="373"/>
      <c r="F62" s="373"/>
      <c r="G62" s="373"/>
      <c r="H62" s="374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62" t="s">
        <v>269</v>
      </c>
      <c r="C67" s="363"/>
      <c r="D67" s="363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64" t="s">
        <v>99</v>
      </c>
      <c r="G72" s="364"/>
      <c r="H72" s="365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Plan1</vt:lpstr>
      <vt:lpstr>ANEXO VIII - CRONOGRAMA</vt:lpstr>
      <vt:lpstr>ANEXO IX - 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'ANEXO IX - ORÇAMENTO'!Area_de_impressao</vt:lpstr>
      <vt:lpstr>'ANEXO VIII - CRONOGRAMA'!Area_de_impressao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Nathan Saruk</cp:lastModifiedBy>
  <cp:lastPrinted>2017-06-21T11:42:30Z</cp:lastPrinted>
  <dcterms:created xsi:type="dcterms:W3CDTF">2012-05-22T17:56:20Z</dcterms:created>
  <dcterms:modified xsi:type="dcterms:W3CDTF">2017-06-21T11:42:32Z</dcterms:modified>
</cp:coreProperties>
</file>